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3740" firstSheet="1" activeTab="1"/>
  </bookViews>
  <sheets>
    <sheet name="Rekapitulace" sheetId="3" state="hidden" r:id="rId1"/>
    <sheet name="Rozpočet" sheetId="2" r:id="rId2"/>
    <sheet name="Parametry" sheetId="1" state="hidden" r:id="rId3"/>
  </sheets>
  <definedNames>
    <definedName name="_xlnm.Print_Area" localSheetId="1">Rozpočet!$A$1:$I$45</definedName>
  </definedNames>
  <calcPr calcId="125725"/>
</workbook>
</file>

<file path=xl/calcChain.xml><?xml version="1.0" encoding="utf-8"?>
<calcChain xmlns="http://schemas.openxmlformats.org/spreadsheetml/2006/main">
  <c r="H16" i="2"/>
  <c r="F16"/>
  <c r="I16" l="1"/>
  <c r="H15"/>
  <c r="F15"/>
  <c r="I15" l="1"/>
  <c r="B26" i="3" l="1"/>
  <c r="C26" s="1"/>
  <c r="H42" i="2"/>
  <c r="F42"/>
  <c r="H41"/>
  <c r="F41"/>
  <c r="H40"/>
  <c r="F40"/>
  <c r="H39"/>
  <c r="F39"/>
  <c r="H38"/>
  <c r="F38"/>
  <c r="H35"/>
  <c r="F35"/>
  <c r="H34"/>
  <c r="F34"/>
  <c r="I33"/>
  <c r="H32"/>
  <c r="F32"/>
  <c r="H31"/>
  <c r="F31"/>
  <c r="H30"/>
  <c r="F30"/>
  <c r="I29"/>
  <c r="H28"/>
  <c r="F28"/>
  <c r="I27"/>
  <c r="H26"/>
  <c r="F26"/>
  <c r="I25"/>
  <c r="H24"/>
  <c r="F24"/>
  <c r="I23"/>
  <c r="H22"/>
  <c r="F22"/>
  <c r="I21"/>
  <c r="H20"/>
  <c r="F20"/>
  <c r="I19"/>
  <c r="C34" i="3"/>
  <c r="H14" i="2"/>
  <c r="F14"/>
  <c r="H13"/>
  <c r="F13"/>
  <c r="H12"/>
  <c r="F12"/>
  <c r="H11"/>
  <c r="F11"/>
  <c r="H10"/>
  <c r="F10"/>
  <c r="H9"/>
  <c r="F9"/>
  <c r="H8"/>
  <c r="F8"/>
  <c r="I35" l="1"/>
  <c r="B32" i="3"/>
  <c r="H43" i="2"/>
  <c r="C36" i="3" s="1"/>
  <c r="F17" i="2"/>
  <c r="B33" i="3" s="1"/>
  <c r="H36" i="2"/>
  <c r="C35" i="3" s="1"/>
  <c r="C32"/>
  <c r="H17" i="2"/>
  <c r="C33" i="3" s="1"/>
  <c r="F43" i="2"/>
  <c r="B36" i="3" s="1"/>
  <c r="I22" i="2"/>
  <c r="I24"/>
  <c r="I28"/>
  <c r="I34"/>
  <c r="I8"/>
  <c r="I9"/>
  <c r="I10"/>
  <c r="I11"/>
  <c r="I12"/>
  <c r="I13"/>
  <c r="I14"/>
  <c r="I20"/>
  <c r="I26"/>
  <c r="I30"/>
  <c r="I31"/>
  <c r="I32"/>
  <c r="I38"/>
  <c r="I39"/>
  <c r="I40"/>
  <c r="I41"/>
  <c r="I42"/>
  <c r="F36"/>
  <c r="B35" i="3" s="1"/>
  <c r="B34"/>
  <c r="C9"/>
  <c r="C6" l="1"/>
  <c r="B3"/>
  <c r="C5"/>
  <c r="C10"/>
  <c r="C11" s="1"/>
  <c r="I43" i="2"/>
  <c r="I36"/>
  <c r="I17"/>
  <c r="I45" s="1"/>
  <c r="C8" i="3" l="1"/>
  <c r="C4"/>
  <c r="C7" s="1"/>
  <c r="B4"/>
  <c r="B7" s="1"/>
  <c r="B12" s="1"/>
  <c r="C12" l="1"/>
  <c r="C20" s="1"/>
  <c r="C15"/>
  <c r="C14" l="1"/>
  <c r="C13"/>
  <c r="C19"/>
  <c r="C21" s="1"/>
  <c r="C16" l="1"/>
  <c r="C22" s="1"/>
  <c r="C25" s="1"/>
  <c r="C24" l="1"/>
  <c r="C30" l="1"/>
  <c r="C29"/>
  <c r="C27"/>
</calcChain>
</file>

<file path=xl/sharedStrings.xml><?xml version="1.0" encoding="utf-8"?>
<sst xmlns="http://schemas.openxmlformats.org/spreadsheetml/2006/main" count="210" uniqueCount="137">
  <si>
    <t>Název</t>
  </si>
  <si>
    <t>Hodnota</t>
  </si>
  <si>
    <t>Nadpis rekapitulace</t>
  </si>
  <si>
    <t>Seznam prací a dodávek elektrotechnických zařízení</t>
  </si>
  <si>
    <t>Akce</t>
  </si>
  <si>
    <t>Revitalizace ul. Husova ve městě Dobrovice</t>
  </si>
  <si>
    <t>Projekt</t>
  </si>
  <si>
    <t>SO 02 Rekonstrukce veřejného osvětlení a místního rozhlasu</t>
  </si>
  <si>
    <t/>
  </si>
  <si>
    <t>elektrické rozvody VO + MR</t>
  </si>
  <si>
    <t>Investor</t>
  </si>
  <si>
    <t>Město Dobrovice, ul. Palackého 28, 294 41 Dobrovice</t>
  </si>
  <si>
    <t>Z. č.</t>
  </si>
  <si>
    <t>A. č.</t>
  </si>
  <si>
    <t>N018</t>
  </si>
  <si>
    <t>Smlouva</t>
  </si>
  <si>
    <t>Vypracoval</t>
  </si>
  <si>
    <t>Alexandra Večeřová</t>
  </si>
  <si>
    <t>Kontroloval</t>
  </si>
  <si>
    <t>Datum</t>
  </si>
  <si>
    <t>15.9.2013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</si>
  <si>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</si>
  <si>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</si>
  <si>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</si>
  <si>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</si>
  <si>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</si>
  <si>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</si>
  <si>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</si>
  <si>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</si>
  <si>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</si>
  <si>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</si>
  <si>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</si>
  <si>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</si>
  <si>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</si>
  <si>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</si>
  <si>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</si>
  <si>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</si>
  <si>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</si>
  <si>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</si>
  <si>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</si>
  <si>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</si>
  <si>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</si>
  <si>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</si>
  <si>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</si>
  <si>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</si>
  <si>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</si>
  <si>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</si>
  <si>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</si>
  <si>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</si>
  <si>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</si>
  <si>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</si>
  <si>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</si>
  <si>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</si>
  <si>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</si>
  <si>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</si>
  <si>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</si>
  <si>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</si>
  <si>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</si>
  <si>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</t>
  </si>
  <si>
    <t>ks</t>
  </si>
  <si>
    <t>Elektromontáže</t>
  </si>
  <si>
    <t>KABEL SILOVÝ,IZOLACE PVC</t>
  </si>
  <si>
    <t>m</t>
  </si>
  <si>
    <t>SZ zkušební</t>
  </si>
  <si>
    <t>SR3 spojovací</t>
  </si>
  <si>
    <t>Elektromontáže - celkem</t>
  </si>
  <si>
    <t>Nátěry</t>
  </si>
  <si>
    <t>Zemní práce</t>
  </si>
  <si>
    <t>VYTÝČENÍ TRATI</t>
  </si>
  <si>
    <t xml:space="preserve"> Kabelové vedení v zastaveném prostoru</t>
  </si>
  <si>
    <t>km</t>
  </si>
  <si>
    <t>m2</t>
  </si>
  <si>
    <t>VÝKOP JÁMY PRO STOŽÁR</t>
  </si>
  <si>
    <t xml:space="preserve"> Zemina třídy 3-4,ručně</t>
  </si>
  <si>
    <t>m3</t>
  </si>
  <si>
    <t>NÁSYP ZEMINY VČETNĚ DUSÁNÍ</t>
  </si>
  <si>
    <t xml:space="preserve"> Násyp v zemine třídy 3-4</t>
  </si>
  <si>
    <t>HLOUBENÍ KABELOVÉ RÝHY</t>
  </si>
  <si>
    <t>26</t>
  </si>
  <si>
    <t>27</t>
  </si>
  <si>
    <t>ZŘÍZENÍ KABELOVÉHO LOŽE</t>
  </si>
  <si>
    <t>28</t>
  </si>
  <si>
    <t xml:space="preserve"> Z kopaného písku, bez zakrytí, šíře do 65cm,tloušťka 10cm</t>
  </si>
  <si>
    <t>fólie výstražná šířka 33cm</t>
  </si>
  <si>
    <t>30</t>
  </si>
  <si>
    <t>31</t>
  </si>
  <si>
    <t>ZÁHOZ KABELOVÉ RÝHY</t>
  </si>
  <si>
    <t xml:space="preserve"> Provizorní úprava terénu v zemina třídy 4</t>
  </si>
  <si>
    <t>Zemní práce - celkem</t>
  </si>
  <si>
    <t>Hodinové zúčtovací sazby</t>
  </si>
  <si>
    <t>hod</t>
  </si>
  <si>
    <t>koordinace s ostatnimi profesemi</t>
  </si>
  <si>
    <t xml:space="preserve"> Zkusebni provoz</t>
  </si>
  <si>
    <t xml:space="preserve"> Zabezpeceni pracoviste</t>
  </si>
  <si>
    <t xml:space="preserve"> Revizni technik</t>
  </si>
  <si>
    <t xml:space="preserve"> Spoluprace s reviz.technikem</t>
  </si>
  <si>
    <t>Hodinové zúčtovací sazby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</si>
  <si>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</si>
  <si>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</si>
  <si>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</si>
  <si>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</si>
  <si>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</si>
  <si>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</si>
  <si>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</si>
  <si>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</si>
  <si>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</si>
  <si>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</si>
  <si>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</si>
  <si>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</si>
  <si>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</si>
  <si>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</si>
  <si>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</si>
  <si>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</si>
  <si>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</si>
  <si>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</si>
  <si>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</si>
  <si>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</si>
  <si>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</si>
  <si>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</si>
  <si>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</si>
  <si>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</si>
  <si>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</si>
  <si>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</si>
  <si>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celkem:</t>
  </si>
  <si>
    <t>FeZn-D10 (0,62kg/m)</t>
  </si>
  <si>
    <t xml:space="preserve"> D 250x1000 mm</t>
  </si>
  <si>
    <t>POUZDROVÝ ZÁKL.PRO STOŽ.VENK. B 15</t>
  </si>
  <si>
    <t>CYKY J 4x16  + zatažení do chráničky</t>
  </si>
  <si>
    <t>CYKY J 3x1,5 volně</t>
  </si>
  <si>
    <t xml:space="preserve"> Zemina třídy 4, šíře 350mm,hloubka 700mm</t>
  </si>
  <si>
    <t xml:space="preserve"> Zemina třídy 4, šíře350mm,hloubka 600mm</t>
  </si>
  <si>
    <t>kabel. spojka CYKY 4x16 + spojovače</t>
  </si>
  <si>
    <t>Stožárová svorkovnice SR 471 E 27 + poj. 6A</t>
  </si>
  <si>
    <t>svítidlo KATRINA 6</t>
  </si>
  <si>
    <t>stožár PB 6 přechodový žár. zinek + výložník 1500mm</t>
  </si>
  <si>
    <t>mechanická chránička KOPODUR DN 63</t>
  </si>
  <si>
    <r>
      <t xml:space="preserve">zakázka:   </t>
    </r>
    <r>
      <rPr>
        <b/>
        <sz val="12"/>
        <color theme="1"/>
        <rFont val="Calibri"/>
        <family val="2"/>
        <charset val="238"/>
        <scheme val="minor"/>
      </rPr>
      <t>Nasvětlení retarderu - úprava MK ul. Mistra J. Husa Kolín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</si>
</sst>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E9D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left"/>
    </xf>
    <xf numFmtId="0" fontId="8" fillId="0" borderId="0" xfId="1" applyFont="1"/>
    <xf numFmtId="0" fontId="9" fillId="0" borderId="0" xfId="1" applyFont="1" applyAlignment="1">
      <alignment horizontal="left"/>
    </xf>
    <xf numFmtId="49" fontId="0" fillId="0" borderId="0" xfId="0" applyNumberFormat="1" applyFont="1"/>
    <xf numFmtId="49" fontId="0" fillId="9" borderId="0" xfId="0" applyNumberFormat="1" applyFill="1"/>
    <xf numFmtId="49" fontId="6" fillId="9" borderId="0" xfId="0" applyNumberFormat="1" applyFont="1" applyFill="1"/>
    <xf numFmtId="4" fontId="0" fillId="9" borderId="0" xfId="0" applyNumberFormat="1" applyFill="1"/>
    <xf numFmtId="4" fontId="6" fillId="9" borderId="0" xfId="0" applyNumberFormat="1" applyFont="1" applyFill="1"/>
    <xf numFmtId="14" fontId="9" fillId="0" borderId="0" xfId="1" applyNumberFormat="1" applyFont="1" applyAlignment="1">
      <alignment horizontal="left"/>
    </xf>
    <xf numFmtId="164" fontId="1" fillId="5" borderId="1" xfId="0" applyNumberFormat="1" applyFont="1" applyFill="1" applyBorder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opLeftCell="A4" workbookViewId="0">
      <selection activeCell="C25" sqref="C25"/>
    </sheetView>
  </sheetViews>
  <sheetFormatPr defaultRowHeight="15"/>
  <cols>
    <col min="1" max="1" width="36.140625" style="1" bestFit="1" customWidth="1"/>
    <col min="2" max="2" width="10.140625" style="10" bestFit="1" customWidth="1"/>
    <col min="3" max="3" width="16.140625" style="10" bestFit="1" customWidth="1"/>
    <col min="6" max="6" width="0" style="9" hidden="1" customWidth="1"/>
  </cols>
  <sheetData>
    <row r="1" spans="1:4">
      <c r="A1" s="2" t="s">
        <v>0</v>
      </c>
      <c r="B1" s="11" t="s">
        <v>97</v>
      </c>
      <c r="C1" s="11" t="s">
        <v>98</v>
      </c>
      <c r="D1" s="3"/>
    </row>
    <row r="2" spans="1:4">
      <c r="A2" s="5" t="s">
        <v>99</v>
      </c>
      <c r="B2" s="16"/>
      <c r="C2" s="16"/>
      <c r="D2" s="3"/>
    </row>
    <row r="3" spans="1:4">
      <c r="A3" s="6" t="s">
        <v>100</v>
      </c>
      <c r="B3" s="13" t="e">
        <f>(Rozpočet!#REF!)</f>
        <v>#REF!</v>
      </c>
      <c r="C3" s="13"/>
      <c r="D3" s="3"/>
    </row>
    <row r="4" spans="1:4">
      <c r="A4" s="6" t="s">
        <v>101</v>
      </c>
      <c r="B4" s="13" t="e">
        <f>B3 * Parametry!B17 / 100</f>
        <v>#REF!</v>
      </c>
      <c r="C4" s="13" t="e">
        <f>B3 * Parametry!B18 / 100</f>
        <v>#REF!</v>
      </c>
      <c r="D4" s="3"/>
    </row>
    <row r="5" spans="1:4">
      <c r="A5" s="6" t="s">
        <v>102</v>
      </c>
      <c r="B5" s="13"/>
      <c r="C5" s="13">
        <f>(Rozpočet!F17+Rozpočet!F43) + 0</f>
        <v>0</v>
      </c>
      <c r="D5" s="3"/>
    </row>
    <row r="6" spans="1:4">
      <c r="A6" s="6" t="s">
        <v>103</v>
      </c>
      <c r="B6" s="13"/>
      <c r="C6" s="13" t="e">
        <f>(Rozpočet!#REF!) + (Rozpočet!H17+Rozpočet!H43) + 0</f>
        <v>#REF!</v>
      </c>
      <c r="D6" s="3"/>
    </row>
    <row r="7" spans="1:4">
      <c r="A7" s="7" t="s">
        <v>104</v>
      </c>
      <c r="B7" s="17" t="e">
        <f>B3 + B4</f>
        <v>#REF!</v>
      </c>
      <c r="C7" s="17" t="e">
        <f>C3 + C4 + C5 + C6</f>
        <v>#REF!</v>
      </c>
      <c r="D7" s="3"/>
    </row>
    <row r="8" spans="1:4">
      <c r="A8" s="6" t="s">
        <v>105</v>
      </c>
      <c r="B8" s="13"/>
      <c r="C8" s="13" t="e">
        <f>(C5 + C6) * Parametry!B19 / 100</f>
        <v>#REF!</v>
      </c>
      <c r="D8" s="3"/>
    </row>
    <row r="9" spans="1:4">
      <c r="A9" s="6" t="s">
        <v>66</v>
      </c>
      <c r="B9" s="13"/>
      <c r="C9" s="13" t="e">
        <f>(Rozpočet!#REF!) + (Rozpočet!#REF!)</f>
        <v>#REF!</v>
      </c>
      <c r="D9" s="3"/>
    </row>
    <row r="10" spans="1:4">
      <c r="A10" s="6" t="s">
        <v>67</v>
      </c>
      <c r="B10" s="13"/>
      <c r="C10" s="13">
        <f>(Rozpočet!F36) + (Rozpočet!H36)</f>
        <v>0</v>
      </c>
      <c r="D10" s="3"/>
    </row>
    <row r="11" spans="1:4">
      <c r="A11" s="6" t="s">
        <v>106</v>
      </c>
      <c r="B11" s="13"/>
      <c r="C11" s="13" t="e">
        <f>(C9 + C10) * Parametry!B20 / 100</f>
        <v>#REF!</v>
      </c>
      <c r="D11" s="3"/>
    </row>
    <row r="12" spans="1:4">
      <c r="A12" s="7" t="s">
        <v>107</v>
      </c>
      <c r="B12" s="17" t="e">
        <f>B7</f>
        <v>#REF!</v>
      </c>
      <c r="C12" s="17" t="e">
        <f>C7 + C8 + C9 + C10 + C11</f>
        <v>#REF!</v>
      </c>
      <c r="D12" s="3"/>
    </row>
    <row r="13" spans="1:4">
      <c r="A13" s="6" t="s">
        <v>108</v>
      </c>
      <c r="B13" s="13"/>
      <c r="C13" s="13" t="e">
        <f>(B12 + C12) * Parametry!B21 / 100</f>
        <v>#REF!</v>
      </c>
      <c r="D13" s="3"/>
    </row>
    <row r="14" spans="1:4">
      <c r="A14" s="6" t="s">
        <v>109</v>
      </c>
      <c r="B14" s="13"/>
      <c r="C14" s="13" t="e">
        <f>(B12 + C12) * Parametry!B22 / 100</f>
        <v>#REF!</v>
      </c>
      <c r="D14" s="3"/>
    </row>
    <row r="15" spans="1:4">
      <c r="A15" s="6" t="s">
        <v>110</v>
      </c>
      <c r="B15" s="13"/>
      <c r="C15" s="13" t="e">
        <f>(B7 + C7) * Parametry!B23 / 100</f>
        <v>#REF!</v>
      </c>
      <c r="D15" s="3"/>
    </row>
    <row r="16" spans="1:4">
      <c r="A16" s="5" t="s">
        <v>111</v>
      </c>
      <c r="B16" s="16"/>
      <c r="C16" s="16" t="e">
        <f>B12 + C12 + C13 + C14 + C15</f>
        <v>#REF!</v>
      </c>
      <c r="D16" s="3"/>
    </row>
    <row r="17" spans="1:4">
      <c r="A17" s="6" t="s">
        <v>8</v>
      </c>
      <c r="B17" s="13"/>
      <c r="C17" s="13"/>
      <c r="D17" s="3"/>
    </row>
    <row r="18" spans="1:4">
      <c r="A18" s="5" t="s">
        <v>112</v>
      </c>
      <c r="B18" s="16"/>
      <c r="C18" s="16"/>
      <c r="D18" s="3"/>
    </row>
    <row r="19" spans="1:4">
      <c r="A19" s="6" t="s">
        <v>113</v>
      </c>
      <c r="B19" s="13"/>
      <c r="C19" s="13" t="e">
        <f>C12 * Parametry!B24 / 100</f>
        <v>#REF!</v>
      </c>
      <c r="D19" s="3"/>
    </row>
    <row r="20" spans="1:4">
      <c r="A20" s="6" t="s">
        <v>114</v>
      </c>
      <c r="B20" s="13"/>
      <c r="C20" s="13" t="e">
        <f>C12 * Parametry!B25 / 100</f>
        <v>#REF!</v>
      </c>
      <c r="D20" s="3"/>
    </row>
    <row r="21" spans="1:4">
      <c r="A21" s="5" t="s">
        <v>115</v>
      </c>
      <c r="B21" s="16"/>
      <c r="C21" s="16" t="e">
        <f>C19 + C20</f>
        <v>#REF!</v>
      </c>
      <c r="D21" s="3"/>
    </row>
    <row r="22" spans="1:4">
      <c r="A22" s="6" t="s">
        <v>116</v>
      </c>
      <c r="B22" s="13"/>
      <c r="C22" s="13" t="e">
        <f>Parametry!B26 * Parametry!B29 * (C16 * Parametry!B28)^Parametry!B27</f>
        <v>#REF!</v>
      </c>
      <c r="D22" s="3"/>
    </row>
    <row r="23" spans="1:4">
      <c r="A23" s="6" t="s">
        <v>8</v>
      </c>
      <c r="B23" s="13"/>
      <c r="C23" s="13"/>
      <c r="D23" s="3"/>
    </row>
    <row r="24" spans="1:4">
      <c r="A24" s="4" t="s">
        <v>117</v>
      </c>
      <c r="B24" s="12"/>
      <c r="C24" s="12" t="e">
        <f>C16 + C21 + C22</f>
        <v>#REF!</v>
      </c>
      <c r="D24" s="3"/>
    </row>
    <row r="25" spans="1:4">
      <c r="A25" s="6" t="s">
        <v>118</v>
      </c>
      <c r="B25" s="13"/>
      <c r="C25" s="13">
        <f>B25 * Parametry!B32 / 100</f>
        <v>0</v>
      </c>
      <c r="D25" s="3"/>
    </row>
    <row r="26" spans="1:4">
      <c r="A26" s="6" t="s">
        <v>119</v>
      </c>
      <c r="B26" s="13">
        <f>0 + 0</f>
        <v>0</v>
      </c>
      <c r="C26" s="13">
        <f>B26 * Parametry!B33 / 100</f>
        <v>0</v>
      </c>
      <c r="D26" s="3"/>
    </row>
    <row r="27" spans="1:4">
      <c r="A27" s="4" t="s">
        <v>120</v>
      </c>
      <c r="B27" s="12"/>
      <c r="C27" s="12" t="e">
        <f>C24 + C25 + C26</f>
        <v>#REF!</v>
      </c>
      <c r="D27" s="3"/>
    </row>
    <row r="28" spans="1:4">
      <c r="A28" s="6" t="s">
        <v>8</v>
      </c>
      <c r="B28" s="13"/>
      <c r="C28" s="13"/>
      <c r="D28" s="3"/>
    </row>
    <row r="29" spans="1:4">
      <c r="A29" s="6" t="s">
        <v>121</v>
      </c>
      <c r="B29" s="13"/>
      <c r="C29" s="13" t="e">
        <f>C24 * Parametry!B30 / 100</f>
        <v>#REF!</v>
      </c>
      <c r="D29" s="3"/>
    </row>
    <row r="30" spans="1:4">
      <c r="A30" s="6" t="s">
        <v>121</v>
      </c>
      <c r="B30" s="13"/>
      <c r="C30" s="13" t="e">
        <f>C24 * Parametry!B31 / 100</f>
        <v>#REF!</v>
      </c>
      <c r="D30" s="3"/>
    </row>
    <row r="31" spans="1:4">
      <c r="A31" s="5" t="s">
        <v>122</v>
      </c>
      <c r="B31" s="18" t="s">
        <v>53</v>
      </c>
      <c r="C31" s="18" t="s">
        <v>55</v>
      </c>
      <c r="D31" s="3"/>
    </row>
    <row r="32" spans="1:4">
      <c r="A32" s="6" t="s">
        <v>58</v>
      </c>
      <c r="B32" s="13" t="e">
        <f>(Rozpočet!#REF!)</f>
        <v>#REF!</v>
      </c>
      <c r="C32" s="13" t="e">
        <f>(Rozpočet!#REF!)</f>
        <v>#REF!</v>
      </c>
      <c r="D32" s="3"/>
    </row>
    <row r="33" spans="1:4">
      <c r="A33" s="6" t="s">
        <v>60</v>
      </c>
      <c r="B33" s="13">
        <f>(Rozpočet!F17)</f>
        <v>0</v>
      </c>
      <c r="C33" s="13">
        <f>(Rozpočet!H17)</f>
        <v>0</v>
      </c>
      <c r="D33" s="3"/>
    </row>
    <row r="34" spans="1:4">
      <c r="A34" s="6" t="s">
        <v>66</v>
      </c>
      <c r="B34" s="13" t="e">
        <f>(Rozpočet!#REF!)</f>
        <v>#REF!</v>
      </c>
      <c r="C34" s="13" t="e">
        <f>(Rozpočet!#REF!)</f>
        <v>#REF!</v>
      </c>
      <c r="D34" s="3"/>
    </row>
    <row r="35" spans="1:4">
      <c r="A35" s="6" t="s">
        <v>67</v>
      </c>
      <c r="B35" s="13">
        <f>(Rozpočet!F36)</f>
        <v>0</v>
      </c>
      <c r="C35" s="13">
        <f>(Rozpočet!H36)</f>
        <v>0</v>
      </c>
      <c r="D35" s="3"/>
    </row>
    <row r="36" spans="1:4">
      <c r="A36" s="6" t="s">
        <v>89</v>
      </c>
      <c r="B36" s="13">
        <f>(Rozpočet!F43)</f>
        <v>0</v>
      </c>
      <c r="C36" s="13">
        <f>(Rozpočet!H43)</f>
        <v>0</v>
      </c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5"/>
  <sheetViews>
    <sheetView tabSelected="1" workbookViewId="0">
      <selection activeCell="J63" sqref="J63"/>
    </sheetView>
  </sheetViews>
  <sheetFormatPr defaultRowHeight="15"/>
  <cols>
    <col min="1" max="1" width="5.28515625" style="1" bestFit="1" customWidth="1"/>
    <col min="2" max="2" width="42.5703125" style="1" bestFit="1" customWidth="1"/>
    <col min="3" max="3" width="3.5703125" style="1" bestFit="1" customWidth="1"/>
    <col min="4" max="4" width="7.140625" style="10" bestFit="1" customWidth="1"/>
    <col min="5" max="5" width="8" style="10" bestFit="1" customWidth="1"/>
    <col min="6" max="6" width="14.140625" style="10" bestFit="1" customWidth="1"/>
    <col min="7" max="7" width="10.28515625" style="10" customWidth="1"/>
    <col min="8" max="9" width="14.140625" style="10" bestFit="1" customWidth="1"/>
    <col min="12" max="12" width="0" style="9" hidden="1" customWidth="1"/>
  </cols>
  <sheetData>
    <row r="1" spans="1:11" ht="27" customHeight="1">
      <c r="B1" s="22" t="s">
        <v>136</v>
      </c>
      <c r="G1" s="20"/>
      <c r="H1" s="20"/>
      <c r="I1" s="20"/>
    </row>
    <row r="2" spans="1:11" ht="15.75">
      <c r="G2" s="21"/>
      <c r="H2" s="21"/>
      <c r="I2" s="21"/>
    </row>
    <row r="3" spans="1:11" ht="15.75">
      <c r="G3" s="21"/>
      <c r="H3" s="27"/>
      <c r="I3" s="21"/>
    </row>
    <row r="5" spans="1:11">
      <c r="A5" s="2" t="s">
        <v>50</v>
      </c>
      <c r="B5" s="2" t="s">
        <v>0</v>
      </c>
      <c r="C5" s="2" t="s">
        <v>51</v>
      </c>
      <c r="D5" s="11" t="s">
        <v>52</v>
      </c>
      <c r="E5" s="11" t="s">
        <v>53</v>
      </c>
      <c r="F5" s="11" t="s">
        <v>54</v>
      </c>
      <c r="G5" s="11" t="s">
        <v>55</v>
      </c>
      <c r="H5" s="11" t="s">
        <v>56</v>
      </c>
      <c r="I5" s="11" t="s">
        <v>57</v>
      </c>
      <c r="J5" s="3"/>
      <c r="K5" s="3"/>
    </row>
    <row r="6" spans="1:11">
      <c r="A6" s="4" t="s">
        <v>8</v>
      </c>
      <c r="B6" s="4" t="s">
        <v>60</v>
      </c>
      <c r="C6" s="4" t="s">
        <v>8</v>
      </c>
      <c r="D6" s="12"/>
      <c r="E6" s="12"/>
      <c r="F6" s="12"/>
      <c r="G6" s="12"/>
      <c r="H6" s="12"/>
      <c r="I6" s="12"/>
      <c r="J6" s="3"/>
      <c r="K6" s="3"/>
    </row>
    <row r="7" spans="1:11">
      <c r="A7" s="14" t="s">
        <v>8</v>
      </c>
      <c r="B7" s="14" t="s">
        <v>61</v>
      </c>
      <c r="C7" s="14" t="s">
        <v>8</v>
      </c>
      <c r="D7" s="15"/>
      <c r="E7" s="15"/>
      <c r="F7" s="15"/>
      <c r="G7" s="15"/>
      <c r="H7" s="15"/>
      <c r="I7" s="15"/>
      <c r="J7" s="3"/>
      <c r="K7" s="3"/>
    </row>
    <row r="8" spans="1:11">
      <c r="A8" s="6"/>
      <c r="B8" s="19" t="s">
        <v>127</v>
      </c>
      <c r="C8" s="6" t="s">
        <v>62</v>
      </c>
      <c r="D8" s="13">
        <v>14</v>
      </c>
      <c r="E8" s="13"/>
      <c r="F8" s="13">
        <f t="shared" ref="F8:F15" si="0">D8*E8</f>
        <v>0</v>
      </c>
      <c r="G8" s="13"/>
      <c r="H8" s="13">
        <f t="shared" ref="H8:H15" si="1">D8*G8</f>
        <v>0</v>
      </c>
      <c r="I8" s="13">
        <f t="shared" ref="I8:I15" si="2">F8+H8</f>
        <v>0</v>
      </c>
      <c r="J8" s="3"/>
      <c r="K8" s="3"/>
    </row>
    <row r="9" spans="1:11">
      <c r="A9" s="6"/>
      <c r="B9" s="19" t="s">
        <v>128</v>
      </c>
      <c r="C9" s="6" t="s">
        <v>62</v>
      </c>
      <c r="D9" s="13">
        <v>8</v>
      </c>
      <c r="E9" s="13"/>
      <c r="F9" s="13">
        <f t="shared" si="0"/>
        <v>0</v>
      </c>
      <c r="G9" s="13"/>
      <c r="H9" s="13">
        <f t="shared" si="1"/>
        <v>0</v>
      </c>
      <c r="I9" s="13">
        <f t="shared" si="2"/>
        <v>0</v>
      </c>
      <c r="J9" s="3"/>
      <c r="K9" s="3"/>
    </row>
    <row r="10" spans="1:11">
      <c r="A10" s="6"/>
      <c r="B10" s="6" t="s">
        <v>124</v>
      </c>
      <c r="C10" s="6" t="s">
        <v>62</v>
      </c>
      <c r="D10" s="13">
        <v>12</v>
      </c>
      <c r="E10" s="13"/>
      <c r="F10" s="13">
        <f t="shared" si="0"/>
        <v>0</v>
      </c>
      <c r="G10" s="13"/>
      <c r="H10" s="13">
        <f t="shared" si="1"/>
        <v>0</v>
      </c>
      <c r="I10" s="13">
        <f t="shared" si="2"/>
        <v>0</v>
      </c>
      <c r="J10" s="3"/>
      <c r="K10" s="3"/>
    </row>
    <row r="11" spans="1:11">
      <c r="A11" s="6"/>
      <c r="B11" s="6" t="s">
        <v>63</v>
      </c>
      <c r="C11" s="6" t="s">
        <v>59</v>
      </c>
      <c r="D11" s="13">
        <v>1</v>
      </c>
      <c r="E11" s="13"/>
      <c r="F11" s="13">
        <f t="shared" si="0"/>
        <v>0</v>
      </c>
      <c r="G11" s="13"/>
      <c r="H11" s="13">
        <f t="shared" si="1"/>
        <v>0</v>
      </c>
      <c r="I11" s="13">
        <f t="shared" si="2"/>
        <v>0</v>
      </c>
      <c r="J11" s="3"/>
      <c r="K11" s="3"/>
    </row>
    <row r="12" spans="1:11">
      <c r="A12" s="6"/>
      <c r="B12" s="6" t="s">
        <v>64</v>
      </c>
      <c r="C12" s="6" t="s">
        <v>59</v>
      </c>
      <c r="D12" s="13">
        <v>2</v>
      </c>
      <c r="E12" s="13"/>
      <c r="F12" s="13">
        <f t="shared" si="0"/>
        <v>0</v>
      </c>
      <c r="G12" s="13"/>
      <c r="H12" s="13">
        <f t="shared" si="1"/>
        <v>0</v>
      </c>
      <c r="I12" s="13">
        <f t="shared" si="2"/>
        <v>0</v>
      </c>
      <c r="J12" s="3"/>
      <c r="K12" s="3"/>
    </row>
    <row r="13" spans="1:11">
      <c r="A13" s="6"/>
      <c r="B13" s="19" t="s">
        <v>132</v>
      </c>
      <c r="C13" s="6" t="s">
        <v>59</v>
      </c>
      <c r="D13" s="13">
        <v>1</v>
      </c>
      <c r="E13" s="13"/>
      <c r="F13" s="13">
        <f t="shared" si="0"/>
        <v>0</v>
      </c>
      <c r="G13" s="13"/>
      <c r="H13" s="13">
        <f t="shared" si="1"/>
        <v>0</v>
      </c>
      <c r="I13" s="13">
        <f t="shared" si="2"/>
        <v>0</v>
      </c>
      <c r="J13" s="3"/>
      <c r="K13" s="3"/>
    </row>
    <row r="14" spans="1:11">
      <c r="A14" s="6"/>
      <c r="B14" s="6" t="s">
        <v>134</v>
      </c>
      <c r="C14" s="6" t="s">
        <v>59</v>
      </c>
      <c r="D14" s="13">
        <v>1</v>
      </c>
      <c r="E14" s="13"/>
      <c r="F14" s="13">
        <f t="shared" si="0"/>
        <v>0</v>
      </c>
      <c r="G14" s="13"/>
      <c r="H14" s="13">
        <f t="shared" si="1"/>
        <v>0</v>
      </c>
      <c r="I14" s="13">
        <f t="shared" si="2"/>
        <v>0</v>
      </c>
      <c r="J14" s="3"/>
      <c r="K14" s="3"/>
    </row>
    <row r="15" spans="1:11">
      <c r="A15" s="6"/>
      <c r="B15" s="6" t="s">
        <v>133</v>
      </c>
      <c r="C15" s="6" t="s">
        <v>59</v>
      </c>
      <c r="D15" s="13">
        <v>1</v>
      </c>
      <c r="E15" s="13"/>
      <c r="F15" s="13">
        <f t="shared" si="0"/>
        <v>0</v>
      </c>
      <c r="G15" s="13"/>
      <c r="H15" s="13">
        <f t="shared" si="1"/>
        <v>0</v>
      </c>
      <c r="I15" s="13">
        <f t="shared" si="2"/>
        <v>0</v>
      </c>
      <c r="J15" s="3"/>
      <c r="K15" s="3"/>
    </row>
    <row r="16" spans="1:11">
      <c r="A16" s="6"/>
      <c r="B16" s="6" t="s">
        <v>131</v>
      </c>
      <c r="C16" s="6" t="s">
        <v>59</v>
      </c>
      <c r="D16" s="13">
        <v>2</v>
      </c>
      <c r="E16" s="13"/>
      <c r="F16" s="13">
        <f t="shared" ref="F16" si="3">D16*E16</f>
        <v>0</v>
      </c>
      <c r="G16" s="13"/>
      <c r="H16" s="13">
        <f t="shared" ref="H16" si="4">D16*G16</f>
        <v>0</v>
      </c>
      <c r="I16" s="13">
        <f t="shared" ref="I16" si="5">F16+H16</f>
        <v>0</v>
      </c>
      <c r="J16" s="3"/>
      <c r="K16" s="3"/>
    </row>
    <row r="17" spans="1:11">
      <c r="A17" s="4" t="s">
        <v>8</v>
      </c>
      <c r="B17" s="4" t="s">
        <v>65</v>
      </c>
      <c r="C17" s="4" t="s">
        <v>8</v>
      </c>
      <c r="D17" s="12"/>
      <c r="E17" s="12"/>
      <c r="F17" s="12">
        <f>SUM(F7:F16)</f>
        <v>0</v>
      </c>
      <c r="G17" s="12"/>
      <c r="H17" s="12">
        <f>SUM(H7:H16)</f>
        <v>0</v>
      </c>
      <c r="I17" s="12">
        <f>SUM(I7:I16)</f>
        <v>0</v>
      </c>
      <c r="J17" s="3"/>
      <c r="K17" s="3"/>
    </row>
    <row r="18" spans="1:11">
      <c r="A18" s="4" t="s">
        <v>8</v>
      </c>
      <c r="B18" s="4" t="s">
        <v>67</v>
      </c>
      <c r="C18" s="4" t="s">
        <v>8</v>
      </c>
      <c r="D18" s="12"/>
      <c r="E18" s="12"/>
      <c r="F18" s="12"/>
      <c r="G18" s="12"/>
      <c r="H18" s="12"/>
      <c r="I18" s="12"/>
      <c r="J18" s="3"/>
      <c r="K18" s="3"/>
    </row>
    <row r="19" spans="1:11">
      <c r="A19" s="6" t="s">
        <v>8</v>
      </c>
      <c r="B19" s="6" t="s">
        <v>68</v>
      </c>
      <c r="C19" s="6" t="s">
        <v>8</v>
      </c>
      <c r="D19" s="13"/>
      <c r="E19" s="13"/>
      <c r="F19" s="13"/>
      <c r="G19" s="13"/>
      <c r="H19" s="13"/>
      <c r="I19" s="13">
        <f t="shared" ref="I19:I35" si="6">F19+H19</f>
        <v>0</v>
      </c>
      <c r="J19" s="3"/>
      <c r="K19" s="3"/>
    </row>
    <row r="20" spans="1:11">
      <c r="A20" s="6"/>
      <c r="B20" s="6" t="s">
        <v>69</v>
      </c>
      <c r="C20" s="6" t="s">
        <v>70</v>
      </c>
      <c r="D20" s="28">
        <v>1.2E-2</v>
      </c>
      <c r="E20" s="13"/>
      <c r="F20" s="13">
        <f>D20*E20</f>
        <v>0</v>
      </c>
      <c r="G20" s="13"/>
      <c r="H20" s="13">
        <f>D20*G20</f>
        <v>0</v>
      </c>
      <c r="I20" s="13">
        <f t="shared" si="6"/>
        <v>0</v>
      </c>
      <c r="J20" s="3"/>
      <c r="K20" s="3"/>
    </row>
    <row r="21" spans="1:11">
      <c r="A21" s="6"/>
      <c r="B21" s="6" t="s">
        <v>72</v>
      </c>
      <c r="C21" s="6" t="s">
        <v>8</v>
      </c>
      <c r="D21" s="13"/>
      <c r="E21" s="13"/>
      <c r="F21" s="13"/>
      <c r="G21" s="13"/>
      <c r="H21" s="13"/>
      <c r="I21" s="13">
        <f t="shared" si="6"/>
        <v>0</v>
      </c>
      <c r="J21" s="3"/>
      <c r="K21" s="3"/>
    </row>
    <row r="22" spans="1:11">
      <c r="A22" s="6"/>
      <c r="B22" s="6" t="s">
        <v>73</v>
      </c>
      <c r="C22" s="6" t="s">
        <v>59</v>
      </c>
      <c r="D22" s="13">
        <v>1</v>
      </c>
      <c r="E22" s="13"/>
      <c r="F22" s="13">
        <f>D22*E22</f>
        <v>0</v>
      </c>
      <c r="G22" s="13"/>
      <c r="H22" s="13">
        <f>D22*G22</f>
        <v>0</v>
      </c>
      <c r="I22" s="13">
        <f t="shared" si="6"/>
        <v>0</v>
      </c>
      <c r="J22" s="3"/>
      <c r="K22" s="3"/>
    </row>
    <row r="23" spans="1:11">
      <c r="A23" s="6"/>
      <c r="B23" s="6" t="s">
        <v>126</v>
      </c>
      <c r="C23" s="6" t="s">
        <v>8</v>
      </c>
      <c r="D23" s="13"/>
      <c r="E23" s="13"/>
      <c r="F23" s="13"/>
      <c r="G23" s="13"/>
      <c r="H23" s="13"/>
      <c r="I23" s="13">
        <f t="shared" si="6"/>
        <v>0</v>
      </c>
      <c r="J23" s="3"/>
      <c r="K23" s="3"/>
    </row>
    <row r="24" spans="1:11">
      <c r="A24" s="6"/>
      <c r="B24" s="6" t="s">
        <v>125</v>
      </c>
      <c r="C24" s="6" t="s">
        <v>59</v>
      </c>
      <c r="D24" s="13">
        <v>1</v>
      </c>
      <c r="E24" s="13"/>
      <c r="F24" s="13">
        <f>D24*E24</f>
        <v>0</v>
      </c>
      <c r="G24" s="13"/>
      <c r="H24" s="13">
        <f>D24*G24</f>
        <v>0</v>
      </c>
      <c r="I24" s="13">
        <f t="shared" si="6"/>
        <v>0</v>
      </c>
      <c r="J24" s="3"/>
      <c r="K24" s="3"/>
    </row>
    <row r="25" spans="1:11">
      <c r="A25" s="6"/>
      <c r="B25" s="6" t="s">
        <v>75</v>
      </c>
      <c r="C25" s="6" t="s">
        <v>8</v>
      </c>
      <c r="D25" s="13"/>
      <c r="E25" s="13"/>
      <c r="F25" s="13"/>
      <c r="G25" s="13"/>
      <c r="H25" s="13"/>
      <c r="I25" s="13">
        <f t="shared" si="6"/>
        <v>0</v>
      </c>
      <c r="J25" s="3"/>
      <c r="K25" s="3"/>
    </row>
    <row r="26" spans="1:11">
      <c r="A26" s="6"/>
      <c r="B26" s="6" t="s">
        <v>76</v>
      </c>
      <c r="C26" s="6" t="s">
        <v>74</v>
      </c>
      <c r="D26" s="13">
        <v>3</v>
      </c>
      <c r="E26" s="13"/>
      <c r="F26" s="13">
        <f>D26*E26</f>
        <v>0</v>
      </c>
      <c r="G26" s="13"/>
      <c r="H26" s="13">
        <f>D26*G26</f>
        <v>0</v>
      </c>
      <c r="I26" s="13">
        <f t="shared" si="6"/>
        <v>0</v>
      </c>
      <c r="J26" s="3"/>
      <c r="K26" s="3"/>
    </row>
    <row r="27" spans="1:11">
      <c r="A27" s="6"/>
      <c r="B27" s="6" t="s">
        <v>77</v>
      </c>
      <c r="C27" s="6" t="s">
        <v>8</v>
      </c>
      <c r="D27" s="13"/>
      <c r="E27" s="13"/>
      <c r="F27" s="13"/>
      <c r="G27" s="13"/>
      <c r="H27" s="13"/>
      <c r="I27" s="13">
        <f t="shared" si="6"/>
        <v>0</v>
      </c>
      <c r="J27" s="3"/>
      <c r="K27" s="3"/>
    </row>
    <row r="28" spans="1:11">
      <c r="A28" s="6"/>
      <c r="B28" s="6" t="s">
        <v>129</v>
      </c>
      <c r="C28" s="6" t="s">
        <v>62</v>
      </c>
      <c r="D28" s="13">
        <v>12</v>
      </c>
      <c r="E28" s="13"/>
      <c r="F28" s="13">
        <f>D28*E28</f>
        <v>0</v>
      </c>
      <c r="G28" s="13"/>
      <c r="H28" s="13">
        <f>D28*G28</f>
        <v>0</v>
      </c>
      <c r="I28" s="13">
        <f t="shared" si="6"/>
        <v>0</v>
      </c>
      <c r="J28" s="3"/>
      <c r="K28" s="3"/>
    </row>
    <row r="29" spans="1:11">
      <c r="A29" s="6"/>
      <c r="B29" s="6" t="s">
        <v>80</v>
      </c>
      <c r="C29" s="6" t="s">
        <v>8</v>
      </c>
      <c r="D29" s="13"/>
      <c r="E29" s="13"/>
      <c r="F29" s="13"/>
      <c r="G29" s="13"/>
      <c r="H29" s="13"/>
      <c r="I29" s="13">
        <f t="shared" si="6"/>
        <v>0</v>
      </c>
      <c r="J29" s="3"/>
      <c r="K29" s="3"/>
    </row>
    <row r="30" spans="1:11">
      <c r="A30" s="6"/>
      <c r="B30" s="6" t="s">
        <v>82</v>
      </c>
      <c r="C30" s="6" t="s">
        <v>62</v>
      </c>
      <c r="D30" s="13">
        <v>12</v>
      </c>
      <c r="E30" s="13"/>
      <c r="F30" s="13">
        <f>D30*E30</f>
        <v>0</v>
      </c>
      <c r="G30" s="13"/>
      <c r="H30" s="13">
        <f>D30*G30</f>
        <v>0</v>
      </c>
      <c r="I30" s="13">
        <f t="shared" si="6"/>
        <v>0</v>
      </c>
      <c r="J30" s="3"/>
      <c r="K30" s="3"/>
    </row>
    <row r="31" spans="1:11">
      <c r="A31" s="6"/>
      <c r="B31" s="6" t="s">
        <v>83</v>
      </c>
      <c r="C31" s="6" t="s">
        <v>62</v>
      </c>
      <c r="D31" s="13">
        <v>12</v>
      </c>
      <c r="E31" s="13"/>
      <c r="F31" s="13">
        <f>D31*E31</f>
        <v>0</v>
      </c>
      <c r="G31" s="13"/>
      <c r="H31" s="13">
        <f>D31*G31</f>
        <v>0</v>
      </c>
      <c r="I31" s="13">
        <f t="shared" si="6"/>
        <v>0</v>
      </c>
      <c r="J31" s="3"/>
      <c r="K31" s="3"/>
    </row>
    <row r="32" spans="1:11">
      <c r="A32" s="6"/>
      <c r="B32" s="6" t="s">
        <v>135</v>
      </c>
      <c r="C32" s="6" t="s">
        <v>62</v>
      </c>
      <c r="D32" s="13">
        <v>12</v>
      </c>
      <c r="E32" s="13"/>
      <c r="F32" s="13">
        <f>D32*E32</f>
        <v>0</v>
      </c>
      <c r="G32" s="13"/>
      <c r="H32" s="13">
        <f>D32*G32</f>
        <v>0</v>
      </c>
      <c r="I32" s="13">
        <f t="shared" si="6"/>
        <v>0</v>
      </c>
      <c r="J32" s="3"/>
      <c r="K32" s="3"/>
    </row>
    <row r="33" spans="1:11">
      <c r="A33" s="6"/>
      <c r="B33" s="6" t="s">
        <v>86</v>
      </c>
      <c r="C33" s="6" t="s">
        <v>8</v>
      </c>
      <c r="D33" s="13"/>
      <c r="E33" s="13"/>
      <c r="F33" s="13"/>
      <c r="G33" s="13"/>
      <c r="H33" s="13"/>
      <c r="I33" s="13">
        <f t="shared" si="6"/>
        <v>0</v>
      </c>
      <c r="J33" s="3"/>
      <c r="K33" s="3"/>
    </row>
    <row r="34" spans="1:11">
      <c r="A34" s="6"/>
      <c r="B34" s="6" t="s">
        <v>130</v>
      </c>
      <c r="C34" s="6" t="s">
        <v>62</v>
      </c>
      <c r="D34" s="13">
        <v>12</v>
      </c>
      <c r="E34" s="13"/>
      <c r="F34" s="13">
        <f>D34*E34</f>
        <v>0</v>
      </c>
      <c r="G34" s="13"/>
      <c r="H34" s="13">
        <f>D34*G34</f>
        <v>0</v>
      </c>
      <c r="I34" s="13">
        <f t="shared" si="6"/>
        <v>0</v>
      </c>
      <c r="J34" s="3"/>
      <c r="K34" s="3"/>
    </row>
    <row r="35" spans="1:11">
      <c r="A35" s="6"/>
      <c r="B35" s="6" t="s">
        <v>87</v>
      </c>
      <c r="C35" s="6" t="s">
        <v>71</v>
      </c>
      <c r="D35" s="13">
        <v>6</v>
      </c>
      <c r="E35" s="13"/>
      <c r="F35" s="13">
        <f>D35*E35</f>
        <v>0</v>
      </c>
      <c r="G35" s="13"/>
      <c r="H35" s="13">
        <f>D35*G35</f>
        <v>0</v>
      </c>
      <c r="I35" s="13">
        <f t="shared" si="6"/>
        <v>0</v>
      </c>
      <c r="J35" s="3"/>
      <c r="K35" s="3"/>
    </row>
    <row r="36" spans="1:11">
      <c r="A36" s="4" t="s">
        <v>8</v>
      </c>
      <c r="B36" s="4" t="s">
        <v>88</v>
      </c>
      <c r="C36" s="4" t="s">
        <v>8</v>
      </c>
      <c r="D36" s="12"/>
      <c r="E36" s="12"/>
      <c r="F36" s="12">
        <f>SUM(F19:F35)</f>
        <v>0</v>
      </c>
      <c r="G36" s="12"/>
      <c r="H36" s="12">
        <f>SUM(H19:H35)</f>
        <v>0</v>
      </c>
      <c r="I36" s="12">
        <f>SUM(I19:I35)</f>
        <v>0</v>
      </c>
      <c r="J36" s="3"/>
      <c r="K36" s="3"/>
    </row>
    <row r="37" spans="1:11">
      <c r="A37" s="4" t="s">
        <v>8</v>
      </c>
      <c r="B37" s="4" t="s">
        <v>89</v>
      </c>
      <c r="C37" s="4" t="s">
        <v>8</v>
      </c>
      <c r="D37" s="12"/>
      <c r="E37" s="12"/>
      <c r="F37" s="12"/>
      <c r="G37" s="12"/>
      <c r="H37" s="12"/>
      <c r="I37" s="12"/>
      <c r="J37" s="3"/>
      <c r="K37" s="3"/>
    </row>
    <row r="38" spans="1:11">
      <c r="A38" s="6" t="s">
        <v>78</v>
      </c>
      <c r="B38" s="6" t="s">
        <v>91</v>
      </c>
      <c r="C38" s="6" t="s">
        <v>90</v>
      </c>
      <c r="D38" s="13">
        <v>2</v>
      </c>
      <c r="E38" s="13"/>
      <c r="F38" s="13">
        <f t="shared" ref="F38:F42" si="7">D38*E38</f>
        <v>0</v>
      </c>
      <c r="G38" s="13"/>
      <c r="H38" s="13">
        <f t="shared" ref="H38:H42" si="8">D38*G38</f>
        <v>0</v>
      </c>
      <c r="I38" s="13">
        <f t="shared" ref="I38:I42" si="9">F38+H38</f>
        <v>0</v>
      </c>
      <c r="J38" s="3"/>
      <c r="K38" s="3"/>
    </row>
    <row r="39" spans="1:11">
      <c r="A39" s="6" t="s">
        <v>79</v>
      </c>
      <c r="B39" s="6" t="s">
        <v>92</v>
      </c>
      <c r="C39" s="6" t="s">
        <v>90</v>
      </c>
      <c r="D39" s="13">
        <v>1</v>
      </c>
      <c r="E39" s="13"/>
      <c r="F39" s="13">
        <f t="shared" si="7"/>
        <v>0</v>
      </c>
      <c r="G39" s="13"/>
      <c r="H39" s="13">
        <f t="shared" si="8"/>
        <v>0</v>
      </c>
      <c r="I39" s="13">
        <f t="shared" si="9"/>
        <v>0</v>
      </c>
      <c r="J39" s="3"/>
      <c r="K39" s="3"/>
    </row>
    <row r="40" spans="1:11">
      <c r="A40" s="6" t="s">
        <v>81</v>
      </c>
      <c r="B40" s="6" t="s">
        <v>93</v>
      </c>
      <c r="C40" s="6" t="s">
        <v>90</v>
      </c>
      <c r="D40" s="13">
        <v>4</v>
      </c>
      <c r="E40" s="13"/>
      <c r="F40" s="13">
        <f t="shared" si="7"/>
        <v>0</v>
      </c>
      <c r="G40" s="13"/>
      <c r="H40" s="13">
        <f t="shared" si="8"/>
        <v>0</v>
      </c>
      <c r="I40" s="13">
        <f t="shared" si="9"/>
        <v>0</v>
      </c>
      <c r="J40" s="3"/>
      <c r="K40" s="3"/>
    </row>
    <row r="41" spans="1:11">
      <c r="A41" s="6" t="s">
        <v>84</v>
      </c>
      <c r="B41" s="6" t="s">
        <v>94</v>
      </c>
      <c r="C41" s="6" t="s">
        <v>90</v>
      </c>
      <c r="D41" s="13">
        <v>2</v>
      </c>
      <c r="E41" s="13"/>
      <c r="F41" s="13">
        <f t="shared" si="7"/>
        <v>0</v>
      </c>
      <c r="G41" s="13"/>
      <c r="H41" s="13">
        <f t="shared" si="8"/>
        <v>0</v>
      </c>
      <c r="I41" s="13">
        <f t="shared" si="9"/>
        <v>0</v>
      </c>
      <c r="J41" s="3"/>
      <c r="K41" s="3"/>
    </row>
    <row r="42" spans="1:11">
      <c r="A42" s="6" t="s">
        <v>85</v>
      </c>
      <c r="B42" s="6" t="s">
        <v>95</v>
      </c>
      <c r="C42" s="6" t="s">
        <v>90</v>
      </c>
      <c r="D42" s="13">
        <v>2</v>
      </c>
      <c r="E42" s="13"/>
      <c r="F42" s="13">
        <f t="shared" si="7"/>
        <v>0</v>
      </c>
      <c r="G42" s="13"/>
      <c r="H42" s="13">
        <f t="shared" si="8"/>
        <v>0</v>
      </c>
      <c r="I42" s="13">
        <f t="shared" si="9"/>
        <v>0</v>
      </c>
      <c r="J42" s="3"/>
      <c r="K42" s="3"/>
    </row>
    <row r="43" spans="1:11">
      <c r="A43" s="4" t="s">
        <v>8</v>
      </c>
      <c r="B43" s="4" t="s">
        <v>96</v>
      </c>
      <c r="C43" s="4" t="s">
        <v>8</v>
      </c>
      <c r="D43" s="12"/>
      <c r="E43" s="12"/>
      <c r="F43" s="12">
        <f>SUM(F38:F42)</f>
        <v>0</v>
      </c>
      <c r="G43" s="12"/>
      <c r="H43" s="12">
        <f>SUM(H38:H42)</f>
        <v>0</v>
      </c>
      <c r="I43" s="12">
        <f>SUM(I38:I42)</f>
        <v>0</v>
      </c>
      <c r="J43" s="3"/>
      <c r="K43" s="3"/>
    </row>
    <row r="44" spans="1:11">
      <c r="A44" s="6" t="s">
        <v>8</v>
      </c>
      <c r="B44" s="6" t="s">
        <v>8</v>
      </c>
      <c r="C44" s="6" t="s">
        <v>8</v>
      </c>
      <c r="D44" s="13"/>
      <c r="E44" s="13"/>
      <c r="F44" s="13"/>
      <c r="G44" s="13"/>
      <c r="H44" s="13"/>
      <c r="I44" s="13"/>
      <c r="J44" s="3"/>
      <c r="K44" s="3"/>
    </row>
    <row r="45" spans="1:11" ht="21">
      <c r="A45" s="23"/>
      <c r="B45" s="24" t="s">
        <v>123</v>
      </c>
      <c r="C45" s="23"/>
      <c r="D45" s="25"/>
      <c r="E45" s="25"/>
      <c r="F45" s="25"/>
      <c r="G45" s="25"/>
      <c r="H45" s="25"/>
      <c r="I45" s="26">
        <f>SUM(I43+I36+I17)</f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4"/>
  <sheetViews>
    <sheetView workbookViewId="0"/>
  </sheetViews>
  <sheetFormatPr defaultRowHeight="15"/>
  <cols>
    <col min="1" max="1" width="26.140625" style="1" bestFit="1" customWidth="1"/>
    <col min="2" max="2" width="61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8</v>
      </c>
      <c r="C7" s="3"/>
    </row>
    <row r="8" spans="1:3">
      <c r="A8" s="2" t="s">
        <v>13</v>
      </c>
      <c r="B8" s="5" t="s">
        <v>14</v>
      </c>
      <c r="C8" s="3"/>
    </row>
    <row r="9" spans="1:3">
      <c r="A9" s="2" t="s">
        <v>15</v>
      </c>
      <c r="B9" s="5" t="s">
        <v>8</v>
      </c>
      <c r="C9" s="3"/>
    </row>
    <row r="10" spans="1:3">
      <c r="A10" s="2" t="s">
        <v>16</v>
      </c>
      <c r="B10" s="5" t="s">
        <v>17</v>
      </c>
      <c r="C10" s="3"/>
    </row>
    <row r="11" spans="1:3">
      <c r="A11" s="2" t="s">
        <v>18</v>
      </c>
      <c r="B11" s="5" t="s">
        <v>8</v>
      </c>
      <c r="C11" s="3"/>
    </row>
    <row r="12" spans="1:3">
      <c r="A12" s="2" t="s">
        <v>19</v>
      </c>
      <c r="B12" s="5" t="s">
        <v>20</v>
      </c>
      <c r="C12" s="3"/>
    </row>
    <row r="13" spans="1:3">
      <c r="A13" s="2" t="s">
        <v>21</v>
      </c>
      <c r="B13" s="5" t="s">
        <v>8</v>
      </c>
      <c r="C13" s="3"/>
    </row>
    <row r="14" spans="1:3">
      <c r="A14" s="2" t="s">
        <v>22</v>
      </c>
      <c r="B14" s="5" t="s">
        <v>8</v>
      </c>
      <c r="C14" s="3"/>
    </row>
    <row r="15" spans="1:3">
      <c r="A15" s="2" t="s">
        <v>23</v>
      </c>
      <c r="B15" s="5" t="s">
        <v>24</v>
      </c>
      <c r="C15" s="3"/>
    </row>
    <row r="16" spans="1:3">
      <c r="A16" s="2" t="s">
        <v>8</v>
      </c>
      <c r="B16" s="6" t="s">
        <v>8</v>
      </c>
      <c r="C16" s="3"/>
    </row>
    <row r="17" spans="1:3">
      <c r="A17" s="2" t="s">
        <v>25</v>
      </c>
      <c r="B17" s="7" t="s">
        <v>26</v>
      </c>
      <c r="C17" s="3"/>
    </row>
    <row r="18" spans="1:3">
      <c r="A18" s="2" t="s">
        <v>27</v>
      </c>
      <c r="B18" s="7" t="s">
        <v>28</v>
      </c>
      <c r="C18" s="3"/>
    </row>
    <row r="19" spans="1:3">
      <c r="A19" s="2" t="s">
        <v>29</v>
      </c>
      <c r="B19" s="7" t="s">
        <v>30</v>
      </c>
      <c r="C19" s="3"/>
    </row>
    <row r="20" spans="1:3">
      <c r="A20" s="2" t="s">
        <v>31</v>
      </c>
      <c r="B20" s="7" t="s">
        <v>32</v>
      </c>
      <c r="C20" s="3"/>
    </row>
    <row r="21" spans="1:3">
      <c r="A21" s="2" t="s">
        <v>33</v>
      </c>
      <c r="B21" s="7" t="s">
        <v>32</v>
      </c>
      <c r="C21" s="3"/>
    </row>
    <row r="22" spans="1:3">
      <c r="A22" s="2" t="s">
        <v>34</v>
      </c>
      <c r="B22" s="7" t="s">
        <v>32</v>
      </c>
      <c r="C22" s="3"/>
    </row>
    <row r="23" spans="1:3">
      <c r="A23" s="2" t="s">
        <v>35</v>
      </c>
      <c r="B23" s="7" t="s">
        <v>32</v>
      </c>
      <c r="C23" s="3"/>
    </row>
    <row r="24" spans="1:3">
      <c r="A24" s="2" t="s">
        <v>36</v>
      </c>
      <c r="B24" s="7" t="s">
        <v>32</v>
      </c>
      <c r="C24" s="3"/>
    </row>
    <row r="25" spans="1:3">
      <c r="A25" s="2" t="s">
        <v>37</v>
      </c>
      <c r="B25" s="7" t="s">
        <v>32</v>
      </c>
      <c r="C25" s="3"/>
    </row>
    <row r="26" spans="1:3">
      <c r="A26" s="2" t="s">
        <v>38</v>
      </c>
      <c r="B26" s="7" t="s">
        <v>32</v>
      </c>
      <c r="C26" s="3"/>
    </row>
    <row r="27" spans="1:3">
      <c r="A27" s="2" t="s">
        <v>39</v>
      </c>
      <c r="B27" s="7" t="s">
        <v>40</v>
      </c>
      <c r="C27" s="3"/>
    </row>
    <row r="28" spans="1:3">
      <c r="A28" s="2" t="s">
        <v>41</v>
      </c>
      <c r="B28" s="7" t="s">
        <v>32</v>
      </c>
      <c r="C28" s="3"/>
    </row>
    <row r="29" spans="1:3">
      <c r="A29" s="2" t="s">
        <v>42</v>
      </c>
      <c r="B29" s="7" t="s">
        <v>32</v>
      </c>
      <c r="C29" s="3"/>
    </row>
    <row r="30" spans="1:3">
      <c r="A30" s="2" t="s">
        <v>43</v>
      </c>
      <c r="B30" s="7" t="s">
        <v>32</v>
      </c>
      <c r="C30" s="3"/>
    </row>
    <row r="31" spans="1:3">
      <c r="A31" s="2" t="s">
        <v>44</v>
      </c>
      <c r="B31" s="7" t="s">
        <v>32</v>
      </c>
      <c r="C31" s="3"/>
    </row>
    <row r="32" spans="1:3" ht="22.5">
      <c r="A32" s="8" t="s">
        <v>45</v>
      </c>
      <c r="B32" s="7" t="s">
        <v>46</v>
      </c>
      <c r="C32" s="3"/>
    </row>
    <row r="33" spans="1:3">
      <c r="A33" s="2" t="s">
        <v>47</v>
      </c>
      <c r="B33" s="7" t="s">
        <v>48</v>
      </c>
      <c r="C33" s="3"/>
    </row>
    <row r="34" spans="1:3">
      <c r="A34" s="1" t="s">
        <v>49</v>
      </c>
      <c r="B34" s="1">
        <v>5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luthi1</cp:lastModifiedBy>
  <cp:lastPrinted>2016-12-07T09:25:43Z</cp:lastPrinted>
  <dcterms:created xsi:type="dcterms:W3CDTF">2016-01-27T09:54:35Z</dcterms:created>
  <dcterms:modified xsi:type="dcterms:W3CDTF">2017-04-25T05:04:33Z</dcterms:modified>
</cp:coreProperties>
</file>